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4725" windowWidth="8355" windowHeight="3810" activeTab="1"/>
  </bookViews>
  <sheets>
    <sheet name="Sheet1" sheetId="1" r:id="rId1"/>
    <sheet name="บัญชีสรุปโครงการพัฒนา" sheetId="2" r:id="rId2"/>
  </sheets>
  <definedNames>
    <definedName name="_xlnm.Print_Titles" localSheetId="1">'บัญชีสรุปโครงการพัฒนา'!$1:$3</definedName>
  </definedNames>
  <calcPr fullCalcOnLoad="1"/>
</workbook>
</file>

<file path=xl/sharedStrings.xml><?xml version="1.0" encoding="utf-8"?>
<sst xmlns="http://schemas.openxmlformats.org/spreadsheetml/2006/main" count="58" uniqueCount="37">
  <si>
    <t>เทศบาลตำบลเหมืองใหม่</t>
  </si>
  <si>
    <t>รวม</t>
  </si>
  <si>
    <t>รวมทั้งสิ้น</t>
  </si>
  <si>
    <t>บัญชีสรุปจำนวนโครงการและงบประมาณ</t>
  </si>
  <si>
    <t>ยุทธศาสตร์ / แนวทางการพัฒนา</t>
  </si>
  <si>
    <t>จำนวนโครงการที่ดำเนินการ</t>
  </si>
  <si>
    <t>คิดเป็นร้อยละของโครงการทั้งหมด</t>
  </si>
  <si>
    <t>จำนวนงบประมาณ</t>
  </si>
  <si>
    <t>คิดเป็นร้อยละของงบประมาณทั้งหมด</t>
  </si>
  <si>
    <t>หน่วยดำเนินการ</t>
  </si>
  <si>
    <t>สำนักปลัด</t>
  </si>
  <si>
    <t>กองการศึกษา</t>
  </si>
  <si>
    <t>กองสาธารณสุขฯ</t>
  </si>
  <si>
    <t>สำนักปลัด/กองการศึกษา</t>
  </si>
  <si>
    <t>กองช่าง</t>
  </si>
  <si>
    <t>กองสาธารณสุขฯ/กองช่าง</t>
  </si>
  <si>
    <t>กองวิชาการและแผนงาน</t>
  </si>
  <si>
    <t>แผนการดำเนินงาน  ประจำปีงบประมาณ  พ.ศ. ๒๕๕๗</t>
  </si>
  <si>
    <t>๑. ยุทธศาสตร์ด้านการพัฒนาโครงสร้างพื้นฐาน</t>
  </si>
  <si>
    <t xml:space="preserve">    ๑.๑ การพัฒนาระบบสาธารณูปโภค สาธารณูปการ     โครงสร้างพื้นฐาน และการจัดทำผังเมืองรวม</t>
  </si>
  <si>
    <t>๒. ยุทธศาสตร์ด้านการส่งเสริมเศรษฐกิจยั่งยืน</t>
  </si>
  <si>
    <t>๒.๒ การส่งเสริมอาชีพ สร้างรายได้ให้แก่ประชาชน</t>
  </si>
  <si>
    <t>๓. ยุทธศาสตร์ด้านการส่งเสริมคุณภาพชีวิตและเสริมสร้างชุมชนเข้มแข็ง</t>
  </si>
  <si>
    <t>๓.๑ การส่งเสริมการศึกษา  กีฬา และนันทนาการ</t>
  </si>
  <si>
    <t xml:space="preserve">๓.๒ การเสริมสร้างสุขภาพอนามัย  </t>
  </si>
  <si>
    <t>๓.๓การส่งเสริมสวัสดิการสังคมและชุมชนเข้มแข็ง</t>
  </si>
  <si>
    <t>๔. ยุทธศาสตร์ด้านการบริหารจัดการและการอนุรักษ์ทรัพยากรธรรมชาติและสิ่งแวดล้อม</t>
  </si>
  <si>
    <t>๔.๑ การสร้างจิตสำนึกและความตระหนักในการจัดการทรัพยากรธรรมชาติและสิ่งแวดล้อม</t>
  </si>
  <si>
    <t>๕. ยุทธศาสตร์ด้านการจัดระเบียบชุมชน สังคม และรักษาความสงบเรียบร้อย</t>
  </si>
  <si>
    <t>๕.๑ การบริหารจัดการเกี่ยวกับการรักษาความสงบเรียบร้อย ความปลอดภัยในชีวิตและทรัพย์สิน</t>
  </si>
  <si>
    <t>๕.๒ การส่งเสริมการจัดระเบียบชุมชนและสังคม</t>
  </si>
  <si>
    <t>๖. ยุทธศาสตร์ด้านการส่งเสริมศาสนา ศิลปวัฒนธรรม จารีตประเพณี และภูมิปัญญาท้องถิ่น</t>
  </si>
  <si>
    <t>๖.๑ การสนับสนุนและส่งเสริมกิจกรรมทางศาสนา  ศิลปวัฒนธรรม  และจารีตประเพณี</t>
  </si>
  <si>
    <t xml:space="preserve">๖.๒ การสนับสนุนและส่งเสริมภูมิปัญญาท้องถิ่น </t>
  </si>
  <si>
    <t>๘. ยุทธศาสตร์ด้านการพัฒนาการบริหารจัดการที่ดีตามหลักธรรมาภิบาล</t>
  </si>
  <si>
    <t>๘.๑ การส่งเสริมสนับสนุนการปกครองตามระบอบประชาธิปไตยและกระบวนการมีส่วนร่วมของประชาชน</t>
  </si>
  <si>
    <t>๘.๒ การปรับปรุงและพัฒนาระบบบริหารจัดการที่ดีและมีประสิทธิภาพ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</si>
</sst>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(* #,##0_);_(* \(#,##0\);_(* &quot;-&quot;??_);_(@_)"/>
    <numFmt numFmtId="202" formatCode="_-* #,##0.000_-;\-* #,##0.000_-;_-* &quot;-&quot;??_-;_-@_-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13">
    <font>
      <sz val="14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i/>
      <sz val="16"/>
      <name val="Angsana New"/>
      <family val="1"/>
    </font>
    <font>
      <b/>
      <sz val="18"/>
      <name val="Angsana New"/>
      <family val="1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sz val="12"/>
      <name val="Angsana New"/>
      <family val="1"/>
    </font>
    <font>
      <sz val="14"/>
      <name val="Angsana New"/>
      <family val="1"/>
    </font>
    <font>
      <sz val="15"/>
      <name val="Angsana New"/>
      <family val="1"/>
    </font>
    <font>
      <sz val="14"/>
      <name val="TH SarabunPSK"/>
      <family val="2"/>
    </font>
    <font>
      <b/>
      <sz val="14"/>
      <name val="Cordia New"/>
      <family val="2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 inden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200" fontId="2" fillId="0" borderId="1" xfId="17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/>
    </xf>
    <xf numFmtId="200" fontId="4" fillId="0" borderId="0" xfId="17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00" fontId="3" fillId="0" borderId="3" xfId="0" applyNumberFormat="1" applyFont="1" applyBorder="1" applyAlignment="1">
      <alignment horizontal="center"/>
    </xf>
    <xf numFmtId="200" fontId="4" fillId="0" borderId="0" xfId="17" applyNumberFormat="1" applyFont="1" applyBorder="1" applyAlignment="1">
      <alignment horizontal="center" vertical="center" wrapText="1"/>
    </xf>
    <xf numFmtId="200" fontId="1" fillId="0" borderId="0" xfId="17" applyNumberFormat="1" applyFont="1" applyAlignment="1">
      <alignment horizontal="center" vertical="center"/>
    </xf>
    <xf numFmtId="43" fontId="4" fillId="0" borderId="0" xfId="17" applyFont="1" applyBorder="1" applyAlignment="1">
      <alignment horizontal="center" vertical="center" wrapText="1"/>
    </xf>
    <xf numFmtId="43" fontId="2" fillId="0" borderId="1" xfId="17" applyFont="1" applyBorder="1" applyAlignment="1">
      <alignment horizontal="center" vertical="center" wrapText="1"/>
    </xf>
    <xf numFmtId="43" fontId="3" fillId="0" borderId="3" xfId="17" applyFont="1" applyBorder="1" applyAlignment="1">
      <alignment horizontal="center" vertical="center"/>
    </xf>
    <xf numFmtId="43" fontId="1" fillId="0" borderId="0" xfId="17" applyFont="1" applyAlignment="1">
      <alignment horizontal="center" vertical="center"/>
    </xf>
    <xf numFmtId="200" fontId="3" fillId="0" borderId="3" xfId="17" applyNumberFormat="1" applyFont="1" applyBorder="1" applyAlignment="1">
      <alignment horizontal="center" vertical="center"/>
    </xf>
    <xf numFmtId="200" fontId="4" fillId="0" borderId="0" xfId="17" applyNumberFormat="1" applyFont="1" applyBorder="1" applyAlignment="1">
      <alignment vertical="center" wrapText="1"/>
    </xf>
    <xf numFmtId="200" fontId="3" fillId="0" borderId="3" xfId="17" applyNumberFormat="1" applyFont="1" applyBorder="1" applyAlignment="1">
      <alignment vertical="center"/>
    </xf>
    <xf numFmtId="200" fontId="1" fillId="0" borderId="0" xfId="17" applyNumberFormat="1" applyFont="1" applyAlignment="1">
      <alignment vertical="center"/>
    </xf>
    <xf numFmtId="200" fontId="1" fillId="0" borderId="1" xfId="17" applyNumberFormat="1" applyFont="1" applyBorder="1" applyAlignment="1">
      <alignment vertical="center"/>
    </xf>
    <xf numFmtId="200" fontId="1" fillId="0" borderId="1" xfId="17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00" fontId="2" fillId="0" borderId="1" xfId="17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3" fontId="1" fillId="0" borderId="1" xfId="17" applyFont="1" applyBorder="1" applyAlignment="1">
      <alignment horizontal="center" vertical="center"/>
    </xf>
    <xf numFmtId="43" fontId="2" fillId="0" borderId="1" xfId="17" applyFont="1" applyBorder="1" applyAlignment="1">
      <alignment horizontal="center" vertical="center" wrapText="1"/>
    </xf>
    <xf numFmtId="43" fontId="4" fillId="0" borderId="0" xfId="17" applyFont="1" applyBorder="1" applyAlignment="1">
      <alignment horizontal="center" wrapText="1"/>
    </xf>
    <xf numFmtId="43" fontId="2" fillId="0" borderId="1" xfId="17" applyFont="1" applyBorder="1" applyAlignment="1">
      <alignment horizontal="center" vertical="top" wrapText="1"/>
    </xf>
    <xf numFmtId="43" fontId="3" fillId="0" borderId="3" xfId="17" applyFont="1" applyBorder="1" applyAlignment="1">
      <alignment horizontal="center"/>
    </xf>
    <xf numFmtId="43" fontId="1" fillId="0" borderId="1" xfId="17" applyFont="1" applyBorder="1" applyAlignment="1">
      <alignment/>
    </xf>
    <xf numFmtId="43" fontId="2" fillId="0" borderId="1" xfId="17" applyFont="1" applyBorder="1" applyAlignment="1">
      <alignment horizontal="center" vertical="top" wrapText="1"/>
    </xf>
    <xf numFmtId="43" fontId="1" fillId="0" borderId="0" xfId="17" applyFont="1" applyAlignment="1">
      <alignment/>
    </xf>
    <xf numFmtId="0" fontId="3" fillId="0" borderId="1" xfId="0" applyFont="1" applyBorder="1" applyAlignment="1">
      <alignment horizontal="center"/>
    </xf>
    <xf numFmtId="200" fontId="3" fillId="0" borderId="1" xfId="17" applyNumberFormat="1" applyFont="1" applyBorder="1" applyAlignment="1">
      <alignment horizontal="center"/>
    </xf>
    <xf numFmtId="0" fontId="3" fillId="0" borderId="0" xfId="0" applyFont="1" applyAlignment="1">
      <alignment/>
    </xf>
    <xf numFmtId="200" fontId="3" fillId="0" borderId="1" xfId="17" applyNumberFormat="1" applyFont="1" applyBorder="1" applyAlignment="1">
      <alignment horizontal="right"/>
    </xf>
    <xf numFmtId="200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200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00" fontId="0" fillId="0" borderId="0" xfId="17" applyNumberFormat="1" applyAlignment="1">
      <alignment/>
    </xf>
    <xf numFmtId="200" fontId="0" fillId="0" borderId="0" xfId="0" applyNumberFormat="1" applyAlignment="1">
      <alignment/>
    </xf>
    <xf numFmtId="61" fontId="10" fillId="0" borderId="4" xfId="0" applyNumberFormat="1" applyFont="1" applyBorder="1" applyAlignment="1">
      <alignment horizontal="right" vertical="top" wrapText="1"/>
    </xf>
    <xf numFmtId="61" fontId="10" fillId="0" borderId="5" xfId="0" applyNumberFormat="1" applyFont="1" applyBorder="1" applyAlignment="1">
      <alignment horizontal="right" vertical="top" wrapText="1"/>
    </xf>
    <xf numFmtId="200" fontId="11" fillId="0" borderId="0" xfId="0" applyNumberFormat="1" applyFont="1" applyAlignment="1">
      <alignment/>
    </xf>
    <xf numFmtId="200" fontId="11" fillId="0" borderId="0" xfId="17" applyNumberFormat="1" applyFont="1" applyAlignment="1">
      <alignment/>
    </xf>
    <xf numFmtId="0" fontId="1" fillId="0" borderId="1" xfId="17" applyNumberFormat="1" applyFont="1" applyBorder="1" applyAlignment="1">
      <alignment horizontal="center" vertical="center"/>
    </xf>
    <xf numFmtId="0" fontId="1" fillId="0" borderId="1" xfId="17" applyNumberFormat="1" applyFont="1" applyBorder="1" applyAlignment="1">
      <alignment vertical="center"/>
    </xf>
    <xf numFmtId="0" fontId="1" fillId="0" borderId="1" xfId="17" applyNumberFormat="1" applyFont="1" applyBorder="1" applyAlignment="1">
      <alignment/>
    </xf>
    <xf numFmtId="0" fontId="1" fillId="0" borderId="1" xfId="17" applyNumberFormat="1" applyFont="1" applyBorder="1" applyAlignment="1">
      <alignment horizontal="center"/>
    </xf>
    <xf numFmtId="59" fontId="1" fillId="0" borderId="1" xfId="17" applyNumberFormat="1" applyFont="1" applyBorder="1" applyAlignment="1">
      <alignment horizontal="center" vertical="center"/>
    </xf>
    <xf numFmtId="59" fontId="3" fillId="0" borderId="1" xfId="17" applyNumberFormat="1" applyFont="1" applyBorder="1" applyAlignment="1">
      <alignment horizontal="center" vertical="center"/>
    </xf>
    <xf numFmtId="60" fontId="3" fillId="0" borderId="1" xfId="17" applyNumberFormat="1" applyFont="1" applyBorder="1" applyAlignment="1">
      <alignment horizontal="center" vertical="center"/>
    </xf>
    <xf numFmtId="60" fontId="1" fillId="0" borderId="1" xfId="17" applyNumberFormat="1" applyFont="1" applyBorder="1" applyAlignment="1">
      <alignment horizontal="center" vertical="center"/>
    </xf>
    <xf numFmtId="61" fontId="1" fillId="0" borderId="1" xfId="17" applyNumberFormat="1" applyFont="1" applyBorder="1" applyAlignment="1">
      <alignment horizontal="center" vertical="center"/>
    </xf>
    <xf numFmtId="61" fontId="3" fillId="0" borderId="1" xfId="17" applyNumberFormat="1" applyFont="1" applyBorder="1" applyAlignment="1">
      <alignment horizontal="center" vertical="center"/>
    </xf>
    <xf numFmtId="60" fontId="1" fillId="0" borderId="1" xfId="17" applyNumberFormat="1" applyFont="1" applyBorder="1" applyAlignment="1">
      <alignment horizontal="center"/>
    </xf>
    <xf numFmtId="60" fontId="3" fillId="0" borderId="1" xfId="17" applyNumberFormat="1" applyFont="1" applyBorder="1" applyAlignment="1">
      <alignment horizontal="center"/>
    </xf>
    <xf numFmtId="59" fontId="3" fillId="0" borderId="1" xfId="17" applyNumberFormat="1" applyFont="1" applyBorder="1" applyAlignment="1">
      <alignment horizontal="center"/>
    </xf>
    <xf numFmtId="200" fontId="4" fillId="0" borderId="0" xfId="17" applyNumberFormat="1" applyFont="1" applyAlignment="1">
      <alignment horizontal="center" wrapText="1"/>
    </xf>
    <xf numFmtId="200" fontId="4" fillId="0" borderId="0" xfId="17" applyNumberFormat="1" applyFont="1" applyBorder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31</xdr:row>
      <xdr:rowOff>142875</xdr:rowOff>
    </xdr:from>
    <xdr:to>
      <xdr:col>5</xdr:col>
      <xdr:colOff>1371600</xdr:colOff>
      <xdr:row>31</xdr:row>
      <xdr:rowOff>581025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82025" y="14135100"/>
          <a:ext cx="12573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สำนักปลัด/กองคลัง</a:t>
          </a:r>
          <a:r>
            <a:rPr lang="en-US" cap="none" sz="1200" b="0" i="0" u="none" baseline="0"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8" sqref="A18"/>
    </sheetView>
  </sheetViews>
  <sheetFormatPr defaultColWidth="9.140625" defaultRowHeight="21.75"/>
  <cols>
    <col min="1" max="1" width="21.7109375" style="56" customWidth="1"/>
    <col min="2" max="2" width="11.00390625" style="55" bestFit="1" customWidth="1"/>
    <col min="3" max="13" width="9.140625" style="55" customWidth="1"/>
  </cols>
  <sheetData>
    <row r="1" spans="1:12" ht="22.5" thickBot="1">
      <c r="A1" s="55">
        <v>61500</v>
      </c>
      <c r="B1" s="55">
        <v>10000</v>
      </c>
      <c r="C1" s="55">
        <v>100000</v>
      </c>
      <c r="D1" s="55">
        <v>150000</v>
      </c>
      <c r="E1" s="55">
        <v>10000</v>
      </c>
      <c r="F1" s="55">
        <v>20000</v>
      </c>
      <c r="G1" s="55">
        <v>50000</v>
      </c>
      <c r="H1" s="60">
        <v>20000</v>
      </c>
      <c r="I1" s="55">
        <v>140000</v>
      </c>
      <c r="J1" s="60">
        <v>20000</v>
      </c>
      <c r="K1" s="55">
        <v>100000</v>
      </c>
      <c r="L1" s="57">
        <v>11000</v>
      </c>
    </row>
    <row r="2" spans="1:12" ht="22.5" thickBot="1">
      <c r="A2" s="56">
        <v>23300</v>
      </c>
      <c r="B2" s="55">
        <v>10000</v>
      </c>
      <c r="C2" s="55">
        <v>40000</v>
      </c>
      <c r="D2" s="55">
        <v>45000</v>
      </c>
      <c r="E2" s="55">
        <v>400000</v>
      </c>
      <c r="F2" s="55">
        <v>20000</v>
      </c>
      <c r="G2" s="55">
        <v>50000</v>
      </c>
      <c r="I2" s="55">
        <v>20000</v>
      </c>
      <c r="K2" s="55">
        <v>10000</v>
      </c>
      <c r="L2" s="58">
        <v>4500</v>
      </c>
    </row>
    <row r="3" spans="1:12" ht="22.5" thickBot="1">
      <c r="A3" s="56">
        <v>61600</v>
      </c>
      <c r="B3" s="55">
        <v>10000</v>
      </c>
      <c r="C3" s="55">
        <v>20000</v>
      </c>
      <c r="D3" s="55">
        <v>30000</v>
      </c>
      <c r="E3" s="55">
        <v>10000</v>
      </c>
      <c r="F3" s="55">
        <v>100000</v>
      </c>
      <c r="G3" s="55">
        <v>30000</v>
      </c>
      <c r="I3" s="55">
        <v>30000</v>
      </c>
      <c r="K3" s="60">
        <f>SUM(K1:K2)</f>
        <v>110000</v>
      </c>
      <c r="L3" s="58">
        <v>99700</v>
      </c>
    </row>
    <row r="4" spans="1:12" ht="22.5" thickBot="1">
      <c r="A4" s="56">
        <v>41100</v>
      </c>
      <c r="B4" s="55">
        <v>63850</v>
      </c>
      <c r="C4" s="55">
        <v>30000</v>
      </c>
      <c r="D4" s="55">
        <v>30000</v>
      </c>
      <c r="E4" s="55">
        <v>35000</v>
      </c>
      <c r="F4" s="60">
        <f>SUM(F1:F3)</f>
        <v>140000</v>
      </c>
      <c r="G4" s="55">
        <v>50000</v>
      </c>
      <c r="I4" s="55">
        <v>100000</v>
      </c>
      <c r="L4" s="58">
        <v>36000</v>
      </c>
    </row>
    <row r="5" spans="1:12" ht="22.5" thickBot="1">
      <c r="A5" s="56">
        <v>39900</v>
      </c>
      <c r="B5" s="60">
        <f>SUM(B1:B4)</f>
        <v>93850</v>
      </c>
      <c r="C5" s="55">
        <v>100000</v>
      </c>
      <c r="D5" s="55">
        <v>50000</v>
      </c>
      <c r="E5" s="60">
        <f>SUM(E1:E4)</f>
        <v>455000</v>
      </c>
      <c r="G5" s="55">
        <v>50000</v>
      </c>
      <c r="I5" s="55">
        <v>100000</v>
      </c>
      <c r="L5" s="58">
        <v>88000</v>
      </c>
    </row>
    <row r="6" spans="1:12" ht="22.5" thickBot="1">
      <c r="A6" s="56">
        <v>13100</v>
      </c>
      <c r="C6" s="55">
        <v>60000</v>
      </c>
      <c r="D6" s="60">
        <f>SUM(D1:D5)</f>
        <v>305000</v>
      </c>
      <c r="G6" s="60">
        <f>SUM(G1:G5)</f>
        <v>230000</v>
      </c>
      <c r="I6" s="60">
        <f>SUM(I1:I5)</f>
        <v>390000</v>
      </c>
      <c r="L6" s="58">
        <v>10400</v>
      </c>
    </row>
    <row r="7" spans="1:12" ht="22.5" thickBot="1">
      <c r="A7" s="56">
        <v>380700</v>
      </c>
      <c r="C7" s="60">
        <f>SUM(C1:C6)</f>
        <v>350000</v>
      </c>
      <c r="L7" s="58">
        <v>6600</v>
      </c>
    </row>
    <row r="8" spans="1:12" ht="22.5" thickBot="1">
      <c r="A8" s="56">
        <v>479400</v>
      </c>
      <c r="L8" s="58">
        <v>6000</v>
      </c>
    </row>
    <row r="9" spans="1:12" ht="22.5" thickBot="1">
      <c r="A9" s="56">
        <v>161600</v>
      </c>
      <c r="L9" s="58">
        <v>11000</v>
      </c>
    </row>
    <row r="10" spans="1:12" ht="21.75">
      <c r="A10" s="56">
        <v>316200</v>
      </c>
      <c r="L10" s="55">
        <v>2200</v>
      </c>
    </row>
    <row r="11" spans="1:12" ht="21.75">
      <c r="A11" s="56">
        <v>337000</v>
      </c>
      <c r="L11" s="55">
        <v>44000</v>
      </c>
    </row>
    <row r="12" spans="1:12" ht="21.75">
      <c r="A12" s="56">
        <v>275600</v>
      </c>
      <c r="L12" s="60">
        <f>SUM(L1:L11)</f>
        <v>319400</v>
      </c>
    </row>
    <row r="13" spans="1:11" ht="21.75">
      <c r="A13" s="59">
        <f>SUM(A1:A12)</f>
        <v>2191000</v>
      </c>
      <c r="K13" s="55">
        <f>SUM(K3+L12)</f>
        <v>429400</v>
      </c>
    </row>
    <row r="16" ht="21.75">
      <c r="A16" s="56">
        <f>SUM(A13+B5+C7+D6+E5+F4+G6+H1+I6+J1+K3+L12)</f>
        <v>4624250</v>
      </c>
    </row>
    <row r="17" ht="21.75">
      <c r="A17" s="56">
        <f>SUM(C7+D6+E5)</f>
        <v>1110000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120" zoomScaleNormal="120" workbookViewId="0" topLeftCell="A4">
      <selection activeCell="B13" sqref="B13"/>
    </sheetView>
  </sheetViews>
  <sheetFormatPr defaultColWidth="9.140625" defaultRowHeight="21.75"/>
  <cols>
    <col min="1" max="1" width="44.140625" style="2" customWidth="1"/>
    <col min="2" max="2" width="20.7109375" style="26" customWidth="1"/>
    <col min="3" max="3" width="20.7109375" style="22" customWidth="1"/>
    <col min="4" max="4" width="20.7109375" style="18" customWidth="1"/>
    <col min="5" max="5" width="20.7109375" style="41" customWidth="1"/>
    <col min="6" max="6" width="20.7109375" style="6" customWidth="1"/>
    <col min="7" max="16384" width="9.140625" style="1" customWidth="1"/>
  </cols>
  <sheetData>
    <row r="1" spans="1:6" ht="26.25">
      <c r="A1" s="74" t="s">
        <v>3</v>
      </c>
      <c r="B1" s="74"/>
      <c r="C1" s="74"/>
      <c r="D1" s="74"/>
      <c r="E1" s="74"/>
      <c r="F1" s="74"/>
    </row>
    <row r="2" spans="1:6" ht="26.25">
      <c r="A2" s="74" t="s">
        <v>17</v>
      </c>
      <c r="B2" s="74"/>
      <c r="C2" s="74"/>
      <c r="D2" s="74"/>
      <c r="E2" s="74"/>
      <c r="F2" s="74"/>
    </row>
    <row r="3" spans="1:6" ht="26.25">
      <c r="A3" s="75" t="s">
        <v>0</v>
      </c>
      <c r="B3" s="75"/>
      <c r="C3" s="75"/>
      <c r="D3" s="75"/>
      <c r="E3" s="75"/>
      <c r="F3" s="75"/>
    </row>
    <row r="4" spans="1:6" s="12" customFormat="1" ht="26.25">
      <c r="A4" s="11"/>
      <c r="B4" s="24"/>
      <c r="C4" s="19"/>
      <c r="D4" s="17"/>
      <c r="E4" s="36"/>
      <c r="F4" s="11"/>
    </row>
    <row r="5" spans="1:6" s="5" customFormat="1" ht="46.5">
      <c r="A5" s="7" t="s">
        <v>4</v>
      </c>
      <c r="B5" s="7" t="s">
        <v>5</v>
      </c>
      <c r="C5" s="20" t="s">
        <v>6</v>
      </c>
      <c r="D5" s="7" t="s">
        <v>7</v>
      </c>
      <c r="E5" s="37" t="s">
        <v>8</v>
      </c>
      <c r="F5" s="15" t="s">
        <v>9</v>
      </c>
    </row>
    <row r="6" spans="1:6" ht="23.25">
      <c r="A6" s="13" t="s">
        <v>18</v>
      </c>
      <c r="B6" s="25"/>
      <c r="C6" s="21"/>
      <c r="D6" s="23"/>
      <c r="E6" s="38"/>
      <c r="F6" s="16"/>
    </row>
    <row r="7" spans="1:6" s="9" customFormat="1" ht="75" customHeight="1">
      <c r="A7" s="8" t="s">
        <v>19</v>
      </c>
      <c r="B7" s="65">
        <v>9</v>
      </c>
      <c r="C7" s="68">
        <v>18</v>
      </c>
      <c r="D7" s="69">
        <v>2571000</v>
      </c>
      <c r="E7" s="68">
        <f>D7*100/D34</f>
        <v>46.09732613992717</v>
      </c>
      <c r="F7" s="28" t="s">
        <v>14</v>
      </c>
    </row>
    <row r="8" spans="1:6" s="49" customFormat="1" ht="33" customHeight="1">
      <c r="A8" s="53" t="s">
        <v>1</v>
      </c>
      <c r="B8" s="66">
        <f>SUM(B7)</f>
        <v>9</v>
      </c>
      <c r="C8" s="67">
        <v>18</v>
      </c>
      <c r="D8" s="69">
        <f>SUM(D7)</f>
        <v>2571000</v>
      </c>
      <c r="E8" s="67">
        <f>D8*100/D34</f>
        <v>46.09732613992717</v>
      </c>
      <c r="F8" s="48"/>
    </row>
    <row r="9" spans="1:6" ht="23.25">
      <c r="A9" s="3" t="s">
        <v>20</v>
      </c>
      <c r="B9" s="62"/>
      <c r="C9" s="61"/>
      <c r="D9" s="61"/>
      <c r="E9" s="63"/>
      <c r="F9" s="29"/>
    </row>
    <row r="10" spans="1:6" ht="23.25">
      <c r="A10" s="4" t="s">
        <v>21</v>
      </c>
      <c r="B10" s="65">
        <v>4</v>
      </c>
      <c r="C10" s="68">
        <v>8</v>
      </c>
      <c r="D10" s="69">
        <v>90000</v>
      </c>
      <c r="E10" s="71">
        <f>D10*100/D34</f>
        <v>1.613675360790916</v>
      </c>
      <c r="F10" s="30" t="s">
        <v>10</v>
      </c>
    </row>
    <row r="11" spans="1:6" s="44" customFormat="1" ht="23.25">
      <c r="A11" s="52" t="s">
        <v>1</v>
      </c>
      <c r="B11" s="66">
        <f>SUM(B10)</f>
        <v>4</v>
      </c>
      <c r="C11" s="67">
        <v>8</v>
      </c>
      <c r="D11" s="70">
        <f>SUM(D10)</f>
        <v>90000</v>
      </c>
      <c r="E11" s="72">
        <f>D11*100/D34</f>
        <v>1.613675360790916</v>
      </c>
      <c r="F11" s="45"/>
    </row>
    <row r="12" spans="1:6" ht="46.5">
      <c r="A12" s="3" t="s">
        <v>22</v>
      </c>
      <c r="B12" s="27"/>
      <c r="C12" s="34"/>
      <c r="D12" s="28"/>
      <c r="E12" s="39"/>
      <c r="F12" s="29"/>
    </row>
    <row r="13" spans="1:6" ht="23.25">
      <c r="A13" s="4" t="s">
        <v>23</v>
      </c>
      <c r="B13" s="65">
        <v>7</v>
      </c>
      <c r="C13" s="68">
        <v>14</v>
      </c>
      <c r="D13" s="69">
        <v>958000</v>
      </c>
      <c r="E13" s="68">
        <f>D13*100/D34</f>
        <v>17.17667772930775</v>
      </c>
      <c r="F13" s="31" t="s">
        <v>11</v>
      </c>
    </row>
    <row r="14" spans="1:6" ht="23.25">
      <c r="A14" s="4" t="s">
        <v>24</v>
      </c>
      <c r="B14" s="65">
        <v>5</v>
      </c>
      <c r="C14" s="68">
        <v>10</v>
      </c>
      <c r="D14" s="69">
        <v>295000</v>
      </c>
      <c r="E14" s="68">
        <f>D14*100/D34</f>
        <v>5.289269238148003</v>
      </c>
      <c r="F14" s="31" t="s">
        <v>12</v>
      </c>
    </row>
    <row r="15" spans="1:6" ht="23.25">
      <c r="A15" s="4" t="s">
        <v>25</v>
      </c>
      <c r="B15" s="65">
        <v>4</v>
      </c>
      <c r="C15" s="68">
        <v>8</v>
      </c>
      <c r="D15" s="69">
        <v>510000</v>
      </c>
      <c r="E15" s="71">
        <f>D15*100/D34</f>
        <v>9.144160377815192</v>
      </c>
      <c r="F15" s="30" t="s">
        <v>10</v>
      </c>
    </row>
    <row r="16" spans="1:6" s="44" customFormat="1" ht="23.25">
      <c r="A16" s="52" t="s">
        <v>1</v>
      </c>
      <c r="B16" s="66">
        <f>SUM(B13:B15)</f>
        <v>16</v>
      </c>
      <c r="C16" s="67">
        <v>32</v>
      </c>
      <c r="D16" s="70">
        <f>SUM(D13:D15)</f>
        <v>1763000</v>
      </c>
      <c r="E16" s="72">
        <f>D16*100/D34</f>
        <v>31.610107345270944</v>
      </c>
      <c r="F16" s="47"/>
    </row>
    <row r="17" spans="1:6" s="33" customFormat="1" ht="46.5">
      <c r="A17" s="32" t="s">
        <v>4</v>
      </c>
      <c r="B17" s="32" t="s">
        <v>5</v>
      </c>
      <c r="C17" s="35" t="s">
        <v>6</v>
      </c>
      <c r="D17" s="32" t="s">
        <v>7</v>
      </c>
      <c r="E17" s="40" t="s">
        <v>8</v>
      </c>
      <c r="F17" s="14" t="s">
        <v>9</v>
      </c>
    </row>
    <row r="18" spans="1:6" ht="46.5">
      <c r="A18" s="3" t="s">
        <v>26</v>
      </c>
      <c r="B18" s="27"/>
      <c r="C18" s="34"/>
      <c r="D18" s="28"/>
      <c r="E18" s="39"/>
      <c r="F18" s="29"/>
    </row>
    <row r="19" spans="1:6" ht="46.5">
      <c r="A19" s="4" t="s">
        <v>27</v>
      </c>
      <c r="B19" s="65">
        <v>3</v>
      </c>
      <c r="C19" s="68">
        <v>6</v>
      </c>
      <c r="D19" s="69">
        <v>140000</v>
      </c>
      <c r="E19" s="68">
        <f>D19*100/D34</f>
        <v>2.510161672341425</v>
      </c>
      <c r="F19" s="54" t="s">
        <v>15</v>
      </c>
    </row>
    <row r="20" spans="1:6" s="44" customFormat="1" ht="23.25" customHeight="1">
      <c r="A20" s="52" t="s">
        <v>1</v>
      </c>
      <c r="B20" s="66">
        <f>SUM(B19)</f>
        <v>3</v>
      </c>
      <c r="C20" s="67">
        <v>6</v>
      </c>
      <c r="D20" s="70">
        <f>SUM(D19)</f>
        <v>140000</v>
      </c>
      <c r="E20" s="72">
        <f>D20*100/D34</f>
        <v>2.510161672341425</v>
      </c>
      <c r="F20" s="45"/>
    </row>
    <row r="21" spans="1:6" ht="46.5">
      <c r="A21" s="3" t="s">
        <v>28</v>
      </c>
      <c r="B21" s="61"/>
      <c r="C21" s="61"/>
      <c r="D21" s="61"/>
      <c r="E21" s="64"/>
      <c r="F21" s="29"/>
    </row>
    <row r="22" spans="1:6" ht="46.5">
      <c r="A22" s="4" t="s">
        <v>29</v>
      </c>
      <c r="B22" s="65">
        <v>5</v>
      </c>
      <c r="C22" s="68">
        <v>10</v>
      </c>
      <c r="D22" s="69">
        <v>430000</v>
      </c>
      <c r="E22" s="68">
        <f>D22*100/D34</f>
        <v>7.709782279334377</v>
      </c>
      <c r="F22" s="31" t="s">
        <v>10</v>
      </c>
    </row>
    <row r="23" spans="1:6" ht="23.25" customHeight="1">
      <c r="A23" s="4" t="s">
        <v>30</v>
      </c>
      <c r="B23" s="65">
        <v>1</v>
      </c>
      <c r="C23" s="68">
        <v>2</v>
      </c>
      <c r="D23" s="69">
        <v>20000</v>
      </c>
      <c r="E23" s="71">
        <f>D23*100/D34</f>
        <v>0.3585945246202036</v>
      </c>
      <c r="F23" s="30" t="s">
        <v>10</v>
      </c>
    </row>
    <row r="24" spans="1:6" s="44" customFormat="1" ht="23.25" customHeight="1">
      <c r="A24" s="52" t="s">
        <v>1</v>
      </c>
      <c r="B24" s="66">
        <f>SUM(B22:B23)</f>
        <v>6</v>
      </c>
      <c r="C24" s="67">
        <v>12</v>
      </c>
      <c r="D24" s="70">
        <f>SUM(D22:D23)</f>
        <v>450000</v>
      </c>
      <c r="E24" s="72">
        <f>D24*100/D34</f>
        <v>8.06837680395458</v>
      </c>
      <c r="F24" s="45"/>
    </row>
    <row r="25" spans="1:6" ht="51.75" customHeight="1">
      <c r="A25" s="3" t="s">
        <v>31</v>
      </c>
      <c r="B25" s="27"/>
      <c r="C25" s="34"/>
      <c r="D25" s="28"/>
      <c r="E25" s="39"/>
      <c r="F25" s="29"/>
    </row>
    <row r="26" spans="1:6" ht="46.5">
      <c r="A26" s="4" t="s">
        <v>32</v>
      </c>
      <c r="B26" s="65">
        <v>5</v>
      </c>
      <c r="C26" s="68">
        <v>10</v>
      </c>
      <c r="D26" s="69">
        <v>365000</v>
      </c>
      <c r="E26" s="68">
        <f>D26*100/D34</f>
        <v>6.544350074318715</v>
      </c>
      <c r="F26" s="51" t="s">
        <v>13</v>
      </c>
    </row>
    <row r="27" spans="1:6" ht="23.25">
      <c r="A27" s="4" t="s">
        <v>33</v>
      </c>
      <c r="B27" s="65">
        <v>1</v>
      </c>
      <c r="C27" s="68">
        <v>2</v>
      </c>
      <c r="D27" s="69">
        <v>20000</v>
      </c>
      <c r="E27" s="68">
        <f>D27*100/D34</f>
        <v>0.3585945246202036</v>
      </c>
      <c r="F27" s="51"/>
    </row>
    <row r="28" spans="1:6" s="44" customFormat="1" ht="23.25">
      <c r="A28" s="52" t="s">
        <v>1</v>
      </c>
      <c r="B28" s="66">
        <f>SUM(B26:B27)</f>
        <v>6</v>
      </c>
      <c r="C28" s="67">
        <v>12</v>
      </c>
      <c r="D28" s="70">
        <f>SUM(D26:D27)</f>
        <v>385000</v>
      </c>
      <c r="E28" s="72">
        <f>D28*100/D34</f>
        <v>6.902944598938919</v>
      </c>
      <c r="F28" s="45"/>
    </row>
    <row r="29" spans="1:6" s="33" customFormat="1" ht="46.5">
      <c r="A29" s="32" t="s">
        <v>4</v>
      </c>
      <c r="B29" s="32" t="s">
        <v>5</v>
      </c>
      <c r="C29" s="35" t="s">
        <v>6</v>
      </c>
      <c r="D29" s="32" t="s">
        <v>7</v>
      </c>
      <c r="E29" s="40" t="s">
        <v>8</v>
      </c>
      <c r="F29" s="14" t="s">
        <v>9</v>
      </c>
    </row>
    <row r="30" spans="1:6" ht="46.5">
      <c r="A30" s="3" t="s">
        <v>34</v>
      </c>
      <c r="B30" s="27"/>
      <c r="C30" s="34"/>
      <c r="D30" s="28"/>
      <c r="E30" s="39"/>
      <c r="F30" s="29"/>
    </row>
    <row r="31" spans="1:6" ht="69.75">
      <c r="A31" s="4" t="s">
        <v>35</v>
      </c>
      <c r="B31" s="65">
        <v>1</v>
      </c>
      <c r="C31" s="68">
        <v>2</v>
      </c>
      <c r="D31" s="69">
        <v>20000</v>
      </c>
      <c r="E31" s="68">
        <f>D31*100/D34</f>
        <v>0.3585945246202036</v>
      </c>
      <c r="F31" s="51" t="s">
        <v>16</v>
      </c>
    </row>
    <row r="32" spans="1:6" s="10" customFormat="1" ht="48" customHeight="1">
      <c r="A32" s="4" t="s">
        <v>36</v>
      </c>
      <c r="B32" s="65">
        <v>5</v>
      </c>
      <c r="C32" s="68">
        <v>10</v>
      </c>
      <c r="D32" s="69">
        <v>158330</v>
      </c>
      <c r="E32" s="68">
        <f>D32*100/D34</f>
        <v>2.8388135541558417</v>
      </c>
      <c r="F32" s="50"/>
    </row>
    <row r="33" spans="1:6" s="44" customFormat="1" ht="23.25">
      <c r="A33" s="52" t="s">
        <v>1</v>
      </c>
      <c r="B33" s="66">
        <f>SUM(B31:B32)</f>
        <v>6</v>
      </c>
      <c r="C33" s="67">
        <f>B33*100/50</f>
        <v>12</v>
      </c>
      <c r="D33" s="70">
        <f>SUM(D31:D32)</f>
        <v>178330</v>
      </c>
      <c r="E33" s="72">
        <f>D33*100/D34</f>
        <v>3.197408078776045</v>
      </c>
      <c r="F33" s="43"/>
    </row>
    <row r="34" spans="1:6" s="44" customFormat="1" ht="23.25">
      <c r="A34" s="42" t="s">
        <v>2</v>
      </c>
      <c r="B34" s="66">
        <f>SUM(B33+B28+B24+B20+B16+B11+B8)</f>
        <v>50</v>
      </c>
      <c r="C34" s="66">
        <f>SUM(C33+C28+C24+C20+C16+C11+C8)</f>
        <v>100</v>
      </c>
      <c r="D34" s="70">
        <f>SUM(D33+D28+D24+D20+D16+D11+D8)</f>
        <v>5577330</v>
      </c>
      <c r="E34" s="73">
        <f>SUM(E33+E28+E24+E20+E16+E11+E8)</f>
        <v>100</v>
      </c>
      <c r="F34" s="46"/>
    </row>
  </sheetData>
  <mergeCells count="3">
    <mergeCell ref="A1:F1"/>
    <mergeCell ref="A2:F2"/>
    <mergeCell ref="A3:F3"/>
  </mergeCells>
  <printOptions/>
  <pageMargins left="0.4330708661417323" right="0.4330708661417323" top="0.7874015748031497" bottom="0.82" header="0.5118110236220472" footer="0.433070866141732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popmaster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</dc:creator>
  <cp:keywords/>
  <dc:description/>
  <cp:lastModifiedBy>User</cp:lastModifiedBy>
  <cp:lastPrinted>2014-01-07T08:09:53Z</cp:lastPrinted>
  <dcterms:created xsi:type="dcterms:W3CDTF">2004-08-07T15:34:02Z</dcterms:created>
  <dcterms:modified xsi:type="dcterms:W3CDTF">2014-01-07T08:15:11Z</dcterms:modified>
  <cp:category/>
  <cp:version/>
  <cp:contentType/>
  <cp:contentStatus/>
</cp:coreProperties>
</file>